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נתוח נקודת האיזון" sheetId="1" r:id="rId1"/>
    <sheet name="גיליון2" sheetId="2" r:id="rId2"/>
    <sheet name="גיליון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MANAGER</author>
  </authors>
  <commentList>
    <comment ref="B5" authorId="0">
      <text>
        <r>
          <rPr>
            <b/>
            <sz val="8"/>
            <rFont val="Tahoma"/>
            <family val="0"/>
          </rPr>
          <t>MANAGER:</t>
        </r>
        <r>
          <rPr>
            <sz val="8"/>
            <rFont val="Tahoma"/>
            <family val="0"/>
          </rPr>
          <t xml:space="preserve">
מחיר מכירה  לצרכן של מוצר אחד שממנו יחושב הרווח הגולמי
</t>
        </r>
      </text>
    </comment>
    <comment ref="B6" authorId="0">
      <text>
        <r>
          <rPr>
            <b/>
            <sz val="8"/>
            <rFont val="Tahoma"/>
            <family val="0"/>
          </rPr>
          <t>MANAGER:</t>
        </r>
        <r>
          <rPr>
            <sz val="8"/>
            <rFont val="Tahoma"/>
            <family val="0"/>
          </rPr>
          <t xml:space="preserve">
עלות קנייה של מוצר אחד שממנו יחושב הרווח מהעלות</t>
        </r>
      </text>
    </comment>
    <comment ref="B7" authorId="0">
      <text>
        <r>
          <rPr>
            <b/>
            <sz val="8"/>
            <rFont val="Tahoma"/>
            <family val="0"/>
          </rPr>
          <t>MANAGER:</t>
        </r>
        <r>
          <rPr>
            <sz val="8"/>
            <rFont val="Tahoma"/>
            <family val="0"/>
          </rPr>
          <t xml:space="preserve">
ההפרש בין מחיר המכירה לעלות = רווח גולמי</t>
        </r>
      </text>
    </comment>
    <comment ref="B10" authorId="0">
      <text>
        <r>
          <rPr>
            <b/>
            <sz val="8"/>
            <rFont val="Tahoma"/>
            <family val="0"/>
          </rPr>
          <t>MANAGER:</t>
        </r>
        <r>
          <rPr>
            <sz val="8"/>
            <rFont val="Tahoma"/>
            <family val="0"/>
          </rPr>
          <t xml:space="preserve">
מספר הימים בהם העסק עובד בחודש ולפיהם מחושבת ההכנסה החודשית הצפוייה</t>
        </r>
      </text>
    </comment>
    <comment ref="B11" authorId="0">
      <text>
        <r>
          <rPr>
            <b/>
            <sz val="8"/>
            <rFont val="Tahoma"/>
            <family val="0"/>
          </rPr>
          <t>MANAGER:</t>
        </r>
        <r>
          <rPr>
            <sz val="8"/>
            <rFont val="Tahoma"/>
            <family val="0"/>
          </rPr>
          <t xml:space="preserve">
אחוז המס שנקבע על רווחי החברה על פי חוק מס הכנסה</t>
        </r>
      </text>
    </comment>
    <comment ref="B14" authorId="0">
      <text>
        <r>
          <rPr>
            <b/>
            <sz val="8"/>
            <rFont val="Tahoma"/>
            <family val="0"/>
          </rPr>
          <t>MANAGER:</t>
        </r>
        <r>
          <rPr>
            <sz val="8"/>
            <rFont val="Tahoma"/>
            <family val="0"/>
          </rPr>
          <t xml:space="preserve">
ההכנסה ממכירות סחורה שצפוייה להתקבל בימי העבודה כל החודש</t>
        </r>
      </text>
    </comment>
    <comment ref="B27" authorId="0">
      <text>
        <r>
          <rPr>
            <b/>
            <sz val="8"/>
            <rFont val="Tahoma"/>
            <family val="0"/>
          </rPr>
          <t>MANAGER:</t>
        </r>
        <r>
          <rPr>
            <sz val="8"/>
            <rFont val="Tahoma"/>
            <family val="0"/>
          </rPr>
          <t xml:space="preserve">
 הוצאות קבועות שולמו בנקודת האיזון ולכן יש לחשב על ההכנסה העודפת צריכת חומר בלבד היתרה היא רווח נקי לפני מס. ההכנסה כפול אחוז הרווח הגולמי</t>
        </r>
      </text>
    </comment>
  </commentList>
</comments>
</file>

<file path=xl/sharedStrings.xml><?xml version="1.0" encoding="utf-8"?>
<sst xmlns="http://schemas.openxmlformats.org/spreadsheetml/2006/main" count="58" uniqueCount="56">
  <si>
    <t>רווח גולמי</t>
  </si>
  <si>
    <t>שמירה</t>
  </si>
  <si>
    <t>נסיעות</t>
  </si>
  <si>
    <t>סך הכול</t>
  </si>
  <si>
    <t>החזקת מבנה</t>
  </si>
  <si>
    <t>פרסום ושיווק</t>
  </si>
  <si>
    <t>ארנונה ומים</t>
  </si>
  <si>
    <t>חשמל וגז</t>
  </si>
  <si>
    <t>דמי שכירות וניהול</t>
  </si>
  <si>
    <t>הנה"ח ויועצים</t>
  </si>
  <si>
    <t>תקשורת ודואר</t>
  </si>
  <si>
    <t>מנהלה ושונות</t>
  </si>
  <si>
    <t>משכורות עובדים</t>
  </si>
  <si>
    <t>משכורת בעלים</t>
  </si>
  <si>
    <t>ריבית ועמלות בנק</t>
  </si>
  <si>
    <t>מס חברות לפי 25%</t>
  </si>
  <si>
    <t>סכום</t>
  </si>
  <si>
    <t>צרכי משרד</t>
  </si>
  <si>
    <t>צרכי דפוס</t>
  </si>
  <si>
    <t>משפטיות</t>
  </si>
  <si>
    <t>אגרות</t>
  </si>
  <si>
    <t>ביטוח עסק</t>
  </si>
  <si>
    <t>טיסות לחו"ל</t>
  </si>
  <si>
    <t>כיבודים</t>
  </si>
  <si>
    <t>החזקת כלי רכב</t>
  </si>
  <si>
    <t>נקיון וחומרי ניקוי</t>
  </si>
  <si>
    <t>הכנסה ממוצעת ליום</t>
  </si>
  <si>
    <t>הכנסה ממוצעת ליום בנקודת האיזון</t>
  </si>
  <si>
    <t>סוג ההוצאה</t>
  </si>
  <si>
    <t>נתונים שמעל נקודת האיזון:</t>
  </si>
  <si>
    <t>הכנסה מעל נקודת האיזון</t>
  </si>
  <si>
    <t>נתוני עזר - יחסים פיננסיים</t>
  </si>
  <si>
    <t>נתונים בנקודת האיזון:</t>
  </si>
  <si>
    <t>רווח מהעלות</t>
  </si>
  <si>
    <t>רווח נקי אחרי מס</t>
  </si>
  <si>
    <t>קניות חומרי גלם נטו (הוצ' משתנות)</t>
  </si>
  <si>
    <t>על בסיס ההוצאה החודשית הקבועה והרווח הגולמי הצפוי</t>
  </si>
  <si>
    <t>הוצ' כלליות (הוצ' קבועות)</t>
  </si>
  <si>
    <t>הכנסה בנקודת האיזון</t>
  </si>
  <si>
    <t xml:space="preserve">מחיר מכירה </t>
  </si>
  <si>
    <t xml:space="preserve">עלות המוצר </t>
  </si>
  <si>
    <t xml:space="preserve">ימי עבודה </t>
  </si>
  <si>
    <t>אחוז המס בחברה</t>
  </si>
  <si>
    <r>
      <t xml:space="preserve">רווח או </t>
    </r>
    <r>
      <rPr>
        <b/>
        <sz val="12"/>
        <color indexed="10"/>
        <rFont val="David"/>
        <family val="0"/>
      </rPr>
      <t>הפסד</t>
    </r>
    <r>
      <rPr>
        <sz val="12"/>
        <rFont val="David"/>
        <family val="0"/>
      </rPr>
      <t xml:space="preserve"> בנקודת האיזון</t>
    </r>
  </si>
  <si>
    <r>
      <t>הערות</t>
    </r>
    <r>
      <rPr>
        <sz val="11"/>
        <rFont val="David"/>
        <family val="0"/>
      </rPr>
      <t>:</t>
    </r>
  </si>
  <si>
    <r>
      <t xml:space="preserve">בחישוב המס של יחיד יש לחשב </t>
    </r>
    <r>
      <rPr>
        <b/>
        <sz val="11"/>
        <rFont val="David"/>
        <family val="0"/>
      </rPr>
      <t>מס הכנסה ודמי ביטוח</t>
    </r>
    <r>
      <rPr>
        <sz val="11"/>
        <rFont val="David"/>
        <family val="0"/>
      </rPr>
      <t xml:space="preserve"> על הרווח הנקי.</t>
    </r>
  </si>
  <si>
    <r>
      <t xml:space="preserve">נקודת האיזון: סכום ההכנסות = לקניות  נטו  + הוצאות קבועות. </t>
    </r>
    <r>
      <rPr>
        <b/>
        <sz val="11"/>
        <rFont val="David"/>
        <family val="0"/>
      </rPr>
      <t>(הרווח הנקי שווה לאפס)</t>
    </r>
  </si>
  <si>
    <t>הוצאות משתנות: בדרך כלל קניות סחורה בעסק מסחרי וביחס להיקיף ההכנסות/מכירות.</t>
  </si>
  <si>
    <r>
      <t>הפסד בנקודת האיזון</t>
    </r>
    <r>
      <rPr>
        <sz val="11"/>
        <rFont val="David"/>
        <family val="0"/>
      </rPr>
      <t xml:space="preserve">: עסק שהכנסותיו </t>
    </r>
    <r>
      <rPr>
        <b/>
        <sz val="11"/>
        <rFont val="David"/>
        <family val="0"/>
      </rPr>
      <t>נמוכות</t>
    </r>
    <r>
      <rPr>
        <sz val="11"/>
        <rFont val="David"/>
        <family val="0"/>
      </rPr>
      <t xml:space="preserve"> מההוצ' הקבועות והמשתנות.</t>
    </r>
  </si>
  <si>
    <t xml:space="preserve">ניתוח נקודת האיזון בעסק המסחרי </t>
  </si>
  <si>
    <t>יש להזין נתונים בתאים הצבועים באפור</t>
  </si>
  <si>
    <t>רווח גולמי (התרומה) : הכנסות פחות קניות נטו.</t>
  </si>
  <si>
    <t>הוצאות קבועות עקיפות: הוצאות שהעסק משלם כל חודש והן לא משתנות ביחס להכנסות , עונתיות וכדומה.</t>
  </si>
  <si>
    <t>הוצאות קבועות עקיפות וסכומן</t>
  </si>
  <si>
    <t xml:space="preserve">רווח נקי בפדיון מעל נקודת האיזון </t>
  </si>
  <si>
    <t xml:space="preserve">הכנסה שצפוייה להיות: 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</si>
</sst>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_ * #,##0.0_ ;_ * \-#,##0.0_ ;_ * &quot;-&quot;??_ ;_ @_ "/>
    <numFmt numFmtId="166" formatCode="_ * #,##0_ ;_ * \-#,##0_ ;_ * &quot;-&quot;??_ ;_ @_ "/>
    <numFmt numFmtId="167" formatCode="_ * #,##0.0_ ;_ * \-#,##0.0_ ;_ * &quot;-&quot;?_ ;_ @_ "/>
    <numFmt numFmtId="168" formatCode="_ * #,##0_ ;_ * \-#,##0_ ;_ * &quot;-&quot;?_ ;_ @_ "/>
    <numFmt numFmtId="169" formatCode="0.0"/>
    <numFmt numFmtId="170" formatCode="#,##0.000"/>
    <numFmt numFmtId="171" formatCode="#,##0.0000"/>
    <numFmt numFmtId="172" formatCode="#,##0.0"/>
    <numFmt numFmtId="173" formatCode="#,##0_ ;[Red]\-#,##0\ "/>
  </numFmts>
  <fonts count="17">
    <font>
      <sz val="10"/>
      <name val="Arial"/>
      <family val="0"/>
    </font>
    <font>
      <sz val="8"/>
      <name val="Arial"/>
      <family val="0"/>
    </font>
    <font>
      <b/>
      <u val="single"/>
      <sz val="12"/>
      <name val="David"/>
      <family val="0"/>
    </font>
    <font>
      <sz val="12"/>
      <name val="David"/>
      <family val="0"/>
    </font>
    <font>
      <u val="single"/>
      <sz val="12"/>
      <name val="David"/>
      <family val="0"/>
    </font>
    <font>
      <b/>
      <sz val="12"/>
      <name val="David"/>
      <family val="0"/>
    </font>
    <font>
      <b/>
      <u val="single"/>
      <sz val="18"/>
      <name val="David"/>
      <family val="0"/>
    </font>
    <font>
      <sz val="8"/>
      <name val="Tahoma"/>
      <family val="0"/>
    </font>
    <font>
      <b/>
      <sz val="8"/>
      <name val="Tahoma"/>
      <family val="0"/>
    </font>
    <font>
      <b/>
      <sz val="14"/>
      <name val="David"/>
      <family val="0"/>
    </font>
    <font>
      <b/>
      <sz val="18"/>
      <name val="David"/>
      <family val="0"/>
    </font>
    <font>
      <sz val="11"/>
      <name val="David"/>
      <family val="0"/>
    </font>
    <font>
      <b/>
      <u val="doubleAccounting"/>
      <sz val="12"/>
      <name val="David"/>
      <family val="0"/>
    </font>
    <font>
      <b/>
      <sz val="12"/>
      <color indexed="10"/>
      <name val="David"/>
      <family val="0"/>
    </font>
    <font>
      <b/>
      <sz val="11"/>
      <name val="David"/>
      <family val="0"/>
    </font>
    <font>
      <b/>
      <sz val="11"/>
      <color indexed="9"/>
      <name val="David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9" fontId="3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66" fontId="5" fillId="2" borderId="1" xfId="0" applyNumberFormat="1" applyFont="1" applyFill="1" applyBorder="1" applyAlignment="1" applyProtection="1">
      <alignment/>
      <protection hidden="1"/>
    </xf>
    <xf numFmtId="166" fontId="5" fillId="2" borderId="1" xfId="15" applyNumberFormat="1" applyFont="1" applyFill="1" applyBorder="1" applyAlignment="1" applyProtection="1">
      <alignment horizontal="center"/>
      <protection hidden="1"/>
    </xf>
    <xf numFmtId="166" fontId="5" fillId="3" borderId="1" xfId="15" applyNumberFormat="1" applyFont="1" applyFill="1" applyBorder="1" applyAlignment="1" applyProtection="1">
      <alignment horizontal="center"/>
      <protection hidden="1"/>
    </xf>
    <xf numFmtId="173" fontId="5" fillId="2" borderId="1" xfId="15" applyNumberFormat="1" applyFont="1" applyFill="1" applyBorder="1" applyAlignment="1" applyProtection="1">
      <alignment horizontal="center"/>
      <protection hidden="1"/>
    </xf>
    <xf numFmtId="166" fontId="5" fillId="4" borderId="1" xfId="0" applyNumberFormat="1" applyFont="1" applyFill="1" applyBorder="1" applyAlignment="1" applyProtection="1">
      <alignment/>
      <protection hidden="1"/>
    </xf>
    <xf numFmtId="166" fontId="12" fillId="3" borderId="2" xfId="15" applyNumberFormat="1" applyFont="1" applyFill="1" applyBorder="1" applyAlignment="1" applyProtection="1">
      <alignment/>
      <protection hidden="1"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3" fillId="0" borderId="3" xfId="0" applyFont="1" applyFill="1" applyBorder="1" applyAlignment="1" applyProtection="1">
      <alignment/>
      <protection locked="0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164" fontId="3" fillId="0" borderId="0" xfId="0" applyNumberFormat="1" applyFont="1" applyFill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64" fontId="3" fillId="0" borderId="3" xfId="0" applyNumberFormat="1" applyFont="1" applyFill="1" applyBorder="1" applyAlignment="1" applyProtection="1">
      <alignment/>
      <protection hidden="1"/>
    </xf>
    <xf numFmtId="0" fontId="0" fillId="0" borderId="6" xfId="0" applyBorder="1" applyAlignment="1">
      <alignment/>
    </xf>
    <xf numFmtId="0" fontId="5" fillId="5" borderId="1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/>
      <protection hidden="1"/>
    </xf>
    <xf numFmtId="0" fontId="5" fillId="5" borderId="1" xfId="0" applyFont="1" applyFill="1" applyBorder="1" applyAlignment="1" applyProtection="1">
      <alignment horizontal="center"/>
      <protection locked="0"/>
    </xf>
    <xf numFmtId="9" fontId="5" fillId="5" borderId="1" xfId="19" applyFont="1" applyFill="1" applyBorder="1" applyAlignment="1" applyProtection="1">
      <alignment horizontal="center"/>
      <protection locked="0"/>
    </xf>
    <xf numFmtId="166" fontId="5" fillId="5" borderId="1" xfId="15" applyNumberFormat="1" applyFont="1" applyFill="1" applyBorder="1" applyAlignment="1" applyProtection="1">
      <alignment horizontal="center"/>
      <protection locked="0"/>
    </xf>
    <xf numFmtId="166" fontId="5" fillId="0" borderId="1" xfId="0" applyNumberFormat="1" applyFont="1" applyFill="1" applyBorder="1" applyAlignment="1" applyProtection="1">
      <alignment/>
      <protection hidden="1"/>
    </xf>
    <xf numFmtId="166" fontId="5" fillId="0" borderId="1" xfId="15" applyNumberFormat="1" applyFont="1" applyFill="1" applyBorder="1" applyAlignment="1" applyProtection="1">
      <alignment horizontal="center"/>
      <protection hidden="1"/>
    </xf>
    <xf numFmtId="168" fontId="5" fillId="0" borderId="1" xfId="0" applyNumberFormat="1" applyFont="1" applyFill="1" applyBorder="1" applyAlignment="1" applyProtection="1">
      <alignment/>
      <protection hidden="1"/>
    </xf>
    <xf numFmtId="168" fontId="5" fillId="4" borderId="1" xfId="0" applyNumberFormat="1" applyFont="1" applyFill="1" applyBorder="1" applyAlignment="1" applyProtection="1">
      <alignment/>
      <protection hidden="1"/>
    </xf>
    <xf numFmtId="166" fontId="5" fillId="5" borderId="7" xfId="15" applyNumberFormat="1" applyFont="1" applyFill="1" applyBorder="1" applyAlignment="1" applyProtection="1">
      <alignment/>
      <protection locked="0"/>
    </xf>
    <xf numFmtId="166" fontId="5" fillId="5" borderId="1" xfId="15" applyNumberFormat="1" applyFont="1" applyFill="1" applyBorder="1" applyAlignment="1" applyProtection="1">
      <alignment/>
      <protection locked="0"/>
    </xf>
    <xf numFmtId="0" fontId="11" fillId="0" borderId="3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11" fillId="0" borderId="3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2" xfId="0" applyFon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/>
      <protection/>
    </xf>
    <xf numFmtId="0" fontId="3" fillId="0" borderId="8" xfId="0" applyFont="1" applyFill="1" applyBorder="1" applyAlignment="1" applyProtection="1">
      <alignment/>
      <protection/>
    </xf>
    <xf numFmtId="0" fontId="3" fillId="0" borderId="9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3" fillId="0" borderId="7" xfId="0" applyFont="1" applyFill="1" applyBorder="1" applyAlignment="1" applyProtection="1">
      <alignment/>
      <protection/>
    </xf>
    <xf numFmtId="0" fontId="9" fillId="6" borderId="6" xfId="0" applyFont="1" applyFill="1" applyBorder="1" applyAlignment="1" applyProtection="1">
      <alignment horizontal="center"/>
      <protection/>
    </xf>
    <xf numFmtId="0" fontId="0" fillId="6" borderId="4" xfId="0" applyFill="1" applyBorder="1" applyAlignment="1" applyProtection="1">
      <alignment/>
      <protection/>
    </xf>
    <xf numFmtId="0" fontId="0" fillId="6" borderId="5" xfId="0" applyFill="1" applyBorder="1" applyAlignment="1" applyProtection="1">
      <alignment/>
      <protection/>
    </xf>
    <xf numFmtId="0" fontId="10" fillId="6" borderId="11" xfId="0" applyFont="1" applyFill="1" applyBorder="1" applyAlignment="1" applyProtection="1">
      <alignment horizontal="center"/>
      <protection/>
    </xf>
    <xf numFmtId="0" fontId="0" fillId="6" borderId="12" xfId="0" applyFill="1" applyBorder="1" applyAlignment="1" applyProtection="1">
      <alignment/>
      <protection/>
    </xf>
    <xf numFmtId="0" fontId="0" fillId="6" borderId="13" xfId="0" applyFill="1" applyBorder="1" applyAlignment="1" applyProtection="1">
      <alignment/>
      <protection/>
    </xf>
    <xf numFmtId="0" fontId="5" fillId="0" borderId="3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2" xfId="0" applyFont="1" applyFill="1" applyBorder="1" applyAlignment="1" applyProtection="1">
      <alignment/>
      <protection/>
    </xf>
    <xf numFmtId="0" fontId="5" fillId="0" borderId="3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0" fontId="15" fillId="7" borderId="1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1838325</xdr:colOff>
      <xdr:row>43</xdr:row>
      <xdr:rowOff>66675</xdr:rowOff>
    </xdr:from>
    <xdr:to>
      <xdr:col>3</xdr:col>
      <xdr:colOff>390525</xdr:colOff>
      <xdr:row>46</xdr:row>
      <xdr:rowOff>9525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9134475"/>
          <a:ext cx="2057400" cy="5429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0</xdr:col>
      <xdr:colOff>1028700</xdr:colOff>
      <xdr:row>31</xdr:row>
      <xdr:rowOff>9525</xdr:rowOff>
    </xdr:from>
    <xdr:to>
      <xdr:col>4</xdr:col>
      <xdr:colOff>866775</xdr:colOff>
      <xdr:row>32</xdr:row>
      <xdr:rowOff>152400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6677025"/>
          <a:ext cx="3981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66675</xdr:rowOff>
    </xdr:from>
    <xdr:to>
      <xdr:col>0</xdr:col>
      <xdr:colOff>685800</xdr:colOff>
      <xdr:row>1</xdr:row>
      <xdr:rowOff>171450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rcRect l="75900" t="12559"/>
        <a:stretch>
          <a:fillRect/>
        </a:stretch>
      </xdr:blipFill>
      <xdr:spPr>
        <a:xfrm>
          <a:off x="228600" y="66675"/>
          <a:ext cx="457200" cy="4000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rightToLeft="1" tabSelected="1" workbookViewId="0" topLeftCell="A1">
      <selection activeCell="F22" sqref="F22"/>
    </sheetView>
  </sheetViews>
  <sheetFormatPr defaultColWidth="9.140625" defaultRowHeight="12.75"/>
  <cols>
    <col min="1" max="1" width="34.140625" style="1" customWidth="1"/>
    <col min="2" max="2" width="9.7109375" style="1" customWidth="1"/>
    <col min="3" max="3" width="8.7109375" style="1" customWidth="1"/>
    <col min="4" max="4" width="9.57421875" style="3" customWidth="1"/>
    <col min="5" max="5" width="17.8515625" style="3" customWidth="1"/>
    <col min="6" max="6" width="11.57421875" style="1" customWidth="1"/>
    <col min="7" max="7" width="11.28125" style="1" customWidth="1"/>
    <col min="8" max="8" width="23.57421875" style="1" customWidth="1"/>
    <col min="9" max="9" width="15.57421875" style="1" customWidth="1"/>
    <col min="10" max="10" width="30.140625" style="1" customWidth="1"/>
    <col min="11" max="11" width="40.421875" style="1" bestFit="1" customWidth="1"/>
    <col min="12" max="16384" width="9.140625" style="1" customWidth="1"/>
  </cols>
  <sheetData>
    <row r="1" spans="1:7" ht="23.25">
      <c r="A1" s="53" t="s">
        <v>49</v>
      </c>
      <c r="B1" s="54"/>
      <c r="C1" s="54"/>
      <c r="D1" s="54"/>
      <c r="E1" s="54"/>
      <c r="F1" s="55"/>
      <c r="G1" s="5"/>
    </row>
    <row r="2" spans="1:7" ht="18.75" customHeight="1" thickBot="1">
      <c r="A2" s="50" t="s">
        <v>36</v>
      </c>
      <c r="B2" s="51"/>
      <c r="C2" s="51"/>
      <c r="D2" s="51"/>
      <c r="E2" s="51"/>
      <c r="F2" s="52"/>
      <c r="G2" s="5"/>
    </row>
    <row r="3" spans="1:7" ht="18.75" customHeight="1" thickBot="1">
      <c r="A3" s="63" t="s">
        <v>50</v>
      </c>
      <c r="B3" s="19"/>
      <c r="C3" s="20"/>
      <c r="D3" s="20"/>
      <c r="E3" s="20"/>
      <c r="F3" s="15"/>
      <c r="G3" s="5"/>
    </row>
    <row r="4" spans="1:6" ht="16.5" thickBot="1">
      <c r="A4" s="62" t="s">
        <v>31</v>
      </c>
      <c r="B4" s="39"/>
      <c r="C4" s="39"/>
      <c r="D4" s="40"/>
      <c r="E4" s="48" t="s">
        <v>53</v>
      </c>
      <c r="F4" s="49"/>
    </row>
    <row r="5" spans="1:6" ht="16.5" thickBot="1">
      <c r="A5" s="57" t="s">
        <v>39</v>
      </c>
      <c r="B5" s="27">
        <v>210</v>
      </c>
      <c r="C5" s="21">
        <f>C7+C6</f>
        <v>1</v>
      </c>
      <c r="D5" s="15"/>
      <c r="E5" s="45" t="s">
        <v>28</v>
      </c>
      <c r="F5" s="22" t="s">
        <v>16</v>
      </c>
    </row>
    <row r="6" spans="1:6" ht="16.5" thickBot="1">
      <c r="A6" s="57" t="s">
        <v>40</v>
      </c>
      <c r="B6" s="27">
        <v>112</v>
      </c>
      <c r="C6" s="21">
        <f>B6/B5</f>
        <v>0.5333333333333333</v>
      </c>
      <c r="D6" s="15"/>
      <c r="E6" s="46" t="s">
        <v>12</v>
      </c>
      <c r="F6" s="36">
        <v>12000</v>
      </c>
    </row>
    <row r="7" spans="1:6" ht="16.5" thickBot="1">
      <c r="A7" s="57" t="s">
        <v>0</v>
      </c>
      <c r="B7" s="28">
        <f>B5-B6</f>
        <v>98</v>
      </c>
      <c r="C7" s="21">
        <f>B7/B5</f>
        <v>0.4666666666666667</v>
      </c>
      <c r="D7" s="15"/>
      <c r="E7" s="47" t="s">
        <v>13</v>
      </c>
      <c r="F7" s="37">
        <v>9000</v>
      </c>
    </row>
    <row r="8" spans="1:6" ht="16.5" thickBot="1">
      <c r="A8" s="61" t="s">
        <v>33</v>
      </c>
      <c r="B8" s="23"/>
      <c r="C8" s="21">
        <f>B7/B6</f>
        <v>0.875</v>
      </c>
      <c r="D8" s="15"/>
      <c r="E8" s="47" t="s">
        <v>8</v>
      </c>
      <c r="F8" s="37">
        <v>12000</v>
      </c>
    </row>
    <row r="9" spans="1:6" ht="16.5" thickBot="1">
      <c r="A9" s="16"/>
      <c r="B9" s="12"/>
      <c r="C9" s="12"/>
      <c r="D9" s="13"/>
      <c r="E9" s="47" t="s">
        <v>6</v>
      </c>
      <c r="F9" s="37">
        <v>2500</v>
      </c>
    </row>
    <row r="10" spans="1:6" ht="16.5" thickBot="1">
      <c r="A10" s="61" t="s">
        <v>41</v>
      </c>
      <c r="B10" s="29">
        <v>24</v>
      </c>
      <c r="C10" s="25"/>
      <c r="D10" s="15"/>
      <c r="E10" s="47" t="s">
        <v>7</v>
      </c>
      <c r="F10" s="37">
        <v>2000</v>
      </c>
    </row>
    <row r="11" spans="1:6" ht="16.5" thickBot="1">
      <c r="A11" s="57" t="s">
        <v>42</v>
      </c>
      <c r="B11" s="30">
        <v>0.25</v>
      </c>
      <c r="C11" s="24"/>
      <c r="D11" s="15"/>
      <c r="E11" s="47" t="s">
        <v>9</v>
      </c>
      <c r="F11" s="37">
        <v>1500</v>
      </c>
    </row>
    <row r="12" spans="1:6" s="3" customFormat="1" ht="18" customHeight="1" thickBot="1">
      <c r="A12" s="16"/>
      <c r="B12" s="20"/>
      <c r="C12" s="20"/>
      <c r="D12" s="15"/>
      <c r="E12" s="47" t="s">
        <v>10</v>
      </c>
      <c r="F12" s="37">
        <v>1200</v>
      </c>
    </row>
    <row r="13" spans="1:6" ht="16.5" thickBot="1">
      <c r="A13" s="24"/>
      <c r="B13" s="14"/>
      <c r="C13" s="14"/>
      <c r="D13" s="15"/>
      <c r="E13" s="47" t="s">
        <v>22</v>
      </c>
      <c r="F13" s="37">
        <v>1100</v>
      </c>
    </row>
    <row r="14" spans="1:6" ht="16.5" thickBot="1">
      <c r="A14" s="60" t="s">
        <v>55</v>
      </c>
      <c r="B14" s="31">
        <v>185000</v>
      </c>
      <c r="C14" s="25"/>
      <c r="D14" s="15"/>
      <c r="E14" s="47" t="s">
        <v>5</v>
      </c>
      <c r="F14" s="37">
        <v>1090</v>
      </c>
    </row>
    <row r="15" spans="1:6" ht="16.5" thickBot="1">
      <c r="A15" s="57" t="s">
        <v>26</v>
      </c>
      <c r="B15" s="32">
        <f>B14/B10</f>
        <v>7708.333333333333</v>
      </c>
      <c r="C15" s="24"/>
      <c r="D15" s="15"/>
      <c r="E15" s="47" t="s">
        <v>24</v>
      </c>
      <c r="F15" s="37">
        <v>1080</v>
      </c>
    </row>
    <row r="16" spans="1:6" ht="16.5" thickBot="1">
      <c r="A16" s="57" t="s">
        <v>27</v>
      </c>
      <c r="B16" s="6">
        <f>B19/B10</f>
        <v>4480.357142857142</v>
      </c>
      <c r="C16" s="24"/>
      <c r="D16" s="15"/>
      <c r="E16" s="47" t="s">
        <v>11</v>
      </c>
      <c r="F16" s="37">
        <v>1000</v>
      </c>
    </row>
    <row r="17" spans="1:6" ht="16.5" thickBot="1">
      <c r="A17" s="16"/>
      <c r="B17" s="20"/>
      <c r="C17" s="20"/>
      <c r="D17" s="15"/>
      <c r="E17" s="47" t="s">
        <v>17</v>
      </c>
      <c r="F17" s="37">
        <v>900</v>
      </c>
    </row>
    <row r="18" spans="1:6" ht="16.5" thickBot="1">
      <c r="A18" s="56" t="s">
        <v>32</v>
      </c>
      <c r="B18" s="58"/>
      <c r="C18" s="58"/>
      <c r="D18" s="59"/>
      <c r="E18" s="47" t="s">
        <v>14</v>
      </c>
      <c r="F18" s="37">
        <v>800</v>
      </c>
    </row>
    <row r="19" spans="1:6" ht="16.5" thickBot="1">
      <c r="A19" s="57" t="s">
        <v>38</v>
      </c>
      <c r="B19" s="7">
        <f>IF((B22+B20)&gt;=B14,B14,B22+B20)</f>
        <v>107528.57142857142</v>
      </c>
      <c r="C19" s="21">
        <f>C21+C20</f>
        <v>1</v>
      </c>
      <c r="D19" s="15"/>
      <c r="E19" s="47" t="s">
        <v>19</v>
      </c>
      <c r="F19" s="37">
        <v>750</v>
      </c>
    </row>
    <row r="20" spans="1:6" ht="16.5" thickBot="1">
      <c r="A20" s="57" t="s">
        <v>35</v>
      </c>
      <c r="B20" s="33">
        <f>(B22*B6)/B7</f>
        <v>57348.57142857143</v>
      </c>
      <c r="C20" s="21">
        <f>B20/B19</f>
        <v>0.5333333333333333</v>
      </c>
      <c r="D20" s="15"/>
      <c r="E20" s="47" t="s">
        <v>25</v>
      </c>
      <c r="F20" s="37">
        <v>600</v>
      </c>
    </row>
    <row r="21" spans="1:6" ht="16.5" thickBot="1">
      <c r="A21" s="57" t="s">
        <v>0</v>
      </c>
      <c r="B21" s="33">
        <f>B19-B20</f>
        <v>50179.99999999999</v>
      </c>
      <c r="C21" s="21">
        <f>B21/B19</f>
        <v>0.4666666666666666</v>
      </c>
      <c r="D21" s="15"/>
      <c r="E21" s="47" t="s">
        <v>21</v>
      </c>
      <c r="F21" s="37">
        <v>620</v>
      </c>
    </row>
    <row r="22" spans="1:6" ht="16.5" thickBot="1">
      <c r="A22" s="57" t="s">
        <v>37</v>
      </c>
      <c r="B22" s="8">
        <f>F29</f>
        <v>50180</v>
      </c>
      <c r="C22" s="25"/>
      <c r="D22" s="15"/>
      <c r="E22" s="47" t="s">
        <v>4</v>
      </c>
      <c r="F22" s="37">
        <v>500</v>
      </c>
    </row>
    <row r="23" spans="1:6" ht="16.5" thickBot="1">
      <c r="A23" s="57" t="s">
        <v>43</v>
      </c>
      <c r="B23" s="9">
        <f>B19-B20-B22</f>
        <v>0</v>
      </c>
      <c r="C23" s="24"/>
      <c r="D23" s="15"/>
      <c r="E23" s="47" t="s">
        <v>2</v>
      </c>
      <c r="F23" s="37">
        <v>450</v>
      </c>
    </row>
    <row r="24" spans="1:6" ht="16.5" thickBot="1">
      <c r="A24" s="16"/>
      <c r="B24" s="20"/>
      <c r="C24" s="20"/>
      <c r="D24" s="15"/>
      <c r="E24" s="47" t="s">
        <v>23</v>
      </c>
      <c r="F24" s="37">
        <v>320</v>
      </c>
    </row>
    <row r="25" spans="1:6" ht="16.5" thickBot="1">
      <c r="A25" s="56" t="s">
        <v>29</v>
      </c>
      <c r="B25" s="39"/>
      <c r="C25" s="39"/>
      <c r="D25" s="40"/>
      <c r="E25" s="47" t="s">
        <v>20</v>
      </c>
      <c r="F25" s="37">
        <v>240</v>
      </c>
    </row>
    <row r="26" spans="1:6" ht="16.5" thickBot="1">
      <c r="A26" s="57" t="s">
        <v>30</v>
      </c>
      <c r="B26" s="10">
        <f>B14-B19</f>
        <v>77471.42857142858</v>
      </c>
      <c r="C26" s="25"/>
      <c r="D26" s="15"/>
      <c r="E26" s="47" t="s">
        <v>4</v>
      </c>
      <c r="F26" s="37">
        <v>230</v>
      </c>
    </row>
    <row r="27" spans="1:6" ht="16.5" thickBot="1">
      <c r="A27" s="57" t="s">
        <v>54</v>
      </c>
      <c r="B27" s="34">
        <f>B26*C7</f>
        <v>36153.333333333336</v>
      </c>
      <c r="C27" s="24"/>
      <c r="D27" s="15"/>
      <c r="E27" s="47" t="s">
        <v>18</v>
      </c>
      <c r="F27" s="36">
        <v>200</v>
      </c>
    </row>
    <row r="28" spans="1:6" ht="16.5" thickBot="1">
      <c r="A28" s="57" t="s">
        <v>15</v>
      </c>
      <c r="B28" s="34">
        <f>B27*B11</f>
        <v>9038.333333333334</v>
      </c>
      <c r="C28" s="24"/>
      <c r="D28" s="15"/>
      <c r="E28" s="47" t="s">
        <v>1</v>
      </c>
      <c r="F28" s="37">
        <v>100</v>
      </c>
    </row>
    <row r="29" spans="1:6" ht="18.75" thickBot="1">
      <c r="A29" s="57" t="s">
        <v>34</v>
      </c>
      <c r="B29" s="35">
        <f>B27-B28</f>
        <v>27115</v>
      </c>
      <c r="C29" s="24"/>
      <c r="D29" s="15"/>
      <c r="E29" s="47" t="s">
        <v>3</v>
      </c>
      <c r="F29" s="11">
        <f>SUM(F6:F28)</f>
        <v>50180</v>
      </c>
    </row>
    <row r="30" spans="1:6" ht="15.75">
      <c r="A30" s="16"/>
      <c r="B30" s="20"/>
      <c r="C30" s="20"/>
      <c r="D30" s="20"/>
      <c r="E30" s="20"/>
      <c r="F30" s="15"/>
    </row>
    <row r="31" spans="1:6" ht="15.75">
      <c r="A31" s="16"/>
      <c r="B31" s="20"/>
      <c r="C31" s="20"/>
      <c r="D31" s="20"/>
      <c r="E31" s="20"/>
      <c r="F31" s="15"/>
    </row>
    <row r="32" spans="1:6" ht="15.75">
      <c r="A32" s="24"/>
      <c r="B32" s="14"/>
      <c r="C32" s="14"/>
      <c r="D32" s="14"/>
      <c r="E32" s="14"/>
      <c r="F32" s="15"/>
    </row>
    <row r="33" spans="1:6" ht="15.75">
      <c r="A33" s="24"/>
      <c r="B33" s="14"/>
      <c r="C33" s="14"/>
      <c r="D33" s="14"/>
      <c r="E33" s="14"/>
      <c r="F33" s="15"/>
    </row>
    <row r="34" spans="1:6" ht="15.75">
      <c r="A34" s="24"/>
      <c r="B34" s="14"/>
      <c r="C34" s="14"/>
      <c r="D34" s="14"/>
      <c r="E34" s="14"/>
      <c r="F34" s="15"/>
    </row>
    <row r="35" spans="1:6" ht="15.75">
      <c r="A35" s="38" t="s">
        <v>44</v>
      </c>
      <c r="B35" s="39"/>
      <c r="C35" s="39"/>
      <c r="D35" s="39"/>
      <c r="E35" s="39"/>
      <c r="F35" s="40"/>
    </row>
    <row r="36" spans="1:6" ht="15.75">
      <c r="A36" s="41" t="s">
        <v>52</v>
      </c>
      <c r="B36" s="42"/>
      <c r="C36" s="43"/>
      <c r="D36" s="43"/>
      <c r="E36" s="42"/>
      <c r="F36" s="44"/>
    </row>
    <row r="37" spans="1:6" ht="15.75">
      <c r="A37" s="38" t="s">
        <v>47</v>
      </c>
      <c r="B37" s="39"/>
      <c r="C37" s="39"/>
      <c r="D37" s="39"/>
      <c r="E37" s="39"/>
      <c r="F37" s="40"/>
    </row>
    <row r="38" spans="1:6" ht="15.75">
      <c r="A38" s="38" t="s">
        <v>46</v>
      </c>
      <c r="B38" s="39"/>
      <c r="C38" s="39"/>
      <c r="D38" s="39"/>
      <c r="E38" s="39"/>
      <c r="F38" s="40"/>
    </row>
    <row r="39" spans="1:6" ht="15.75">
      <c r="A39" s="38" t="s">
        <v>48</v>
      </c>
      <c r="B39" s="39"/>
      <c r="C39" s="39"/>
      <c r="D39" s="39"/>
      <c r="E39" s="39"/>
      <c r="F39" s="40"/>
    </row>
    <row r="40" spans="1:6" ht="15.75">
      <c r="A40" s="38" t="s">
        <v>45</v>
      </c>
      <c r="B40" s="39"/>
      <c r="C40" s="39"/>
      <c r="D40" s="39"/>
      <c r="E40" s="39"/>
      <c r="F40" s="40"/>
    </row>
    <row r="41" spans="1:6" ht="15.75">
      <c r="A41" s="38" t="s">
        <v>51</v>
      </c>
      <c r="B41" s="39"/>
      <c r="C41" s="39"/>
      <c r="D41" s="39"/>
      <c r="E41" s="39"/>
      <c r="F41" s="40"/>
    </row>
    <row r="42" spans="1:6" ht="15.75">
      <c r="A42" s="16"/>
      <c r="B42" s="20"/>
      <c r="C42" s="20"/>
      <c r="D42" s="20"/>
      <c r="E42" s="20"/>
      <c r="F42" s="15"/>
    </row>
    <row r="43" spans="1:6" ht="15.75">
      <c r="A43" s="24"/>
      <c r="B43" s="14"/>
      <c r="C43" s="14"/>
      <c r="D43" s="14"/>
      <c r="E43" s="14"/>
      <c r="F43" s="15"/>
    </row>
    <row r="44" spans="1:6" ht="15.75">
      <c r="A44" s="24"/>
      <c r="B44" s="14"/>
      <c r="C44" s="14"/>
      <c r="D44" s="14"/>
      <c r="E44" s="14"/>
      <c r="F44" s="15"/>
    </row>
    <row r="45" spans="1:6" ht="15.75">
      <c r="A45" s="24"/>
      <c r="B45" s="14"/>
      <c r="C45" s="14"/>
      <c r="D45" s="14"/>
      <c r="E45" s="14"/>
      <c r="F45" s="15"/>
    </row>
    <row r="46" spans="1:6" ht="15.75">
      <c r="A46" s="24"/>
      <c r="B46" s="14"/>
      <c r="C46" s="14"/>
      <c r="D46" s="14"/>
      <c r="E46" s="14"/>
      <c r="F46" s="15"/>
    </row>
    <row r="47" spans="1:6" ht="15.75">
      <c r="A47" s="24"/>
      <c r="B47" s="14"/>
      <c r="C47" s="14"/>
      <c r="D47" s="14"/>
      <c r="E47" s="14"/>
      <c r="F47" s="15"/>
    </row>
    <row r="48" spans="1:6" ht="16.5" thickBot="1">
      <c r="A48" s="26"/>
      <c r="B48" s="17"/>
      <c r="C48" s="17"/>
      <c r="D48" s="17"/>
      <c r="E48" s="17"/>
      <c r="F48" s="18"/>
    </row>
    <row r="49" spans="3:5" ht="15.75">
      <c r="C49" s="3"/>
      <c r="E49" s="1"/>
    </row>
    <row r="50" spans="3:5" ht="15.75">
      <c r="C50" s="3"/>
      <c r="E50" s="1"/>
    </row>
    <row r="51" spans="3:5" ht="15.75">
      <c r="C51" s="3"/>
      <c r="E51" s="1"/>
    </row>
    <row r="57" ht="15.75">
      <c r="A57" s="2"/>
    </row>
    <row r="58" spans="4:5" ht="15.75">
      <c r="D58" s="4"/>
      <c r="E58" s="4"/>
    </row>
    <row r="59" spans="4:5" ht="15.75">
      <c r="D59" s="4"/>
      <c r="E59" s="4"/>
    </row>
    <row r="60" spans="4:5" ht="15.75">
      <c r="D60" s="4"/>
      <c r="E60" s="4"/>
    </row>
    <row r="61" spans="4:5" ht="15.75">
      <c r="D61" s="4"/>
      <c r="E61" s="4"/>
    </row>
    <row r="62" spans="4:5" ht="15.75">
      <c r="D62" s="4"/>
      <c r="E62" s="4"/>
    </row>
    <row r="63" spans="4:5" ht="15.75">
      <c r="D63" s="4"/>
      <c r="E63" s="4"/>
    </row>
  </sheetData>
  <sheetProtection password="DC2F" sheet="1" objects="1" scenarios="1" selectLockedCells="1"/>
  <mergeCells count="30">
    <mergeCell ref="A31:F34"/>
    <mergeCell ref="C10:D11"/>
    <mergeCell ref="C8:D8"/>
    <mergeCell ref="C26:D29"/>
    <mergeCell ref="A24:D24"/>
    <mergeCell ref="A25:D25"/>
    <mergeCell ref="C22:D23"/>
    <mergeCell ref="C19:D19"/>
    <mergeCell ref="C20:D20"/>
    <mergeCell ref="C21:D21"/>
    <mergeCell ref="A18:D18"/>
    <mergeCell ref="A17:D17"/>
    <mergeCell ref="C14:D16"/>
    <mergeCell ref="A12:D13"/>
    <mergeCell ref="C6:D6"/>
    <mergeCell ref="C7:D7"/>
    <mergeCell ref="A9:D9"/>
    <mergeCell ref="B3:F3"/>
    <mergeCell ref="C5:D5"/>
    <mergeCell ref="A4:D4"/>
    <mergeCell ref="A35:F35"/>
    <mergeCell ref="A38:F38"/>
    <mergeCell ref="A37:F37"/>
    <mergeCell ref="A42:F48"/>
    <mergeCell ref="A1:F1"/>
    <mergeCell ref="A2:F2"/>
    <mergeCell ref="A41:F41"/>
    <mergeCell ref="A40:F40"/>
    <mergeCell ref="A39:F39"/>
    <mergeCell ref="A30:F30"/>
  </mergeCells>
  <printOptions/>
  <pageMargins left="0.1968503937007874" right="0.3937007874015748" top="0.1968503937007874" bottom="0.1968503937007874" header="0.11811023622047245" footer="0.118110236220472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C26" sqref="C25:C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</dc:creator>
  <cp:keywords/>
  <dc:description/>
  <cp:lastModifiedBy>מדמוני ארז</cp:lastModifiedBy>
  <cp:lastPrinted>2013-01-27T18:55:55Z</cp:lastPrinted>
  <dcterms:created xsi:type="dcterms:W3CDTF">2010-03-04T14:36:39Z</dcterms:created>
  <dcterms:modified xsi:type="dcterms:W3CDTF">2013-01-27T20:53:05Z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</Properties>
</file>